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项目一览表" sheetId="4" r:id="rId1"/>
  </sheets>
  <definedNames>
    <definedName name="_xlnm._FilterDatabase" localSheetId="0" hidden="1">项目一览表!$A$2:$XBE$60</definedName>
    <definedName name="_xlnm.Print_Titles" localSheetId="0">项目一览表!$1:$2</definedName>
    <definedName name="_xlnm.Print_Area" localSheetId="0">项目一览表!$A$1:$H$57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<sst xmlns="http://schemas.openxmlformats.org/spreadsheetml/2006/main" count="305" uniqueCount="143">
  <si>
    <t>2025年巩留县衔接资金项目实施情况情况一览表</t>
  </si>
  <si>
    <t>序号</t>
  </si>
  <si>
    <t>项目名称</t>
  </si>
  <si>
    <t>项目建设内容</t>
  </si>
  <si>
    <t>到位资金
（万元）</t>
  </si>
  <si>
    <t>项目类型</t>
  </si>
  <si>
    <t>建设地点</t>
  </si>
  <si>
    <t>建设单位</t>
  </si>
  <si>
    <t>12月29日项目进度</t>
  </si>
  <si>
    <t>三</t>
  </si>
  <si>
    <t>乡村振兴项目43</t>
  </si>
  <si>
    <t>（一）</t>
  </si>
  <si>
    <t>中央第一批25</t>
  </si>
  <si>
    <t>①</t>
  </si>
  <si>
    <t>衔接资金</t>
  </si>
  <si>
    <t>伊犁州巩留县产业到户帮扶项目</t>
  </si>
  <si>
    <t>玉米单产提升，母畜、禽类养殖、庭院种植、自主创业等、公益性岗位、交通补贴。</t>
  </si>
  <si>
    <t>补贴</t>
  </si>
  <si>
    <t>各乡镇</t>
  </si>
  <si>
    <t>完工，发放完毕</t>
  </si>
  <si>
    <t>伊犁州巩留县庭院经济补助项目</t>
  </si>
  <si>
    <t>监测户250户每户补助2万元发展庭院经济。</t>
  </si>
  <si>
    <t>伊犁州巩留县小额贴息补助项目</t>
  </si>
  <si>
    <t>250户脱贫户、监测户申请小额贷款贴息。</t>
  </si>
  <si>
    <t>伊犁州巩留县雨露计划补助项目</t>
  </si>
  <si>
    <t>脱贫户、监测户享受奖学补助共700名学生，每人补助3000元。</t>
  </si>
  <si>
    <t>伊犁州巩留县就业技能培训项目</t>
  </si>
  <si>
    <t>200名户监测户，脱贫户就业技能培训、脱贫户、监测户观摩示范村，观摩费用补助等。</t>
  </si>
  <si>
    <t>其它</t>
  </si>
  <si>
    <t>伊犁州巩留县库尔德宁镇旅游基础设施改造项目</t>
  </si>
  <si>
    <t>上下水管网设施。库列村太空房，塔斯布拉克村小木屋，莫乎尔村保鲜库，阿热勒村马拉爬犁。</t>
  </si>
  <si>
    <t>工程</t>
  </si>
  <si>
    <t>库尔德宁镇</t>
  </si>
  <si>
    <t>农业农村局</t>
  </si>
  <si>
    <t>项目已完工、验收、结算</t>
  </si>
  <si>
    <t>巩留县渔业初加工及配套设备设施建设项目</t>
  </si>
  <si>
    <t>采购三文鱼加工生产线等加工生产线设备设施。</t>
  </si>
  <si>
    <t>采购</t>
  </si>
  <si>
    <t>吉尔格郎乡</t>
  </si>
  <si>
    <t>伊犁州巩留县阿尕尔森镇阿尕尔森村农贸市场提升改造建设项目</t>
  </si>
  <si>
    <t>阿尕尔森镇农贸市场改造，地面硬化4000平米，建设相关附属设施。</t>
  </si>
  <si>
    <t>阿尕尔森镇阿尕尔森村</t>
  </si>
  <si>
    <t>阿尕尔森镇</t>
  </si>
  <si>
    <t>资金收回，安排结余资金项目，结余资金项目已完工验收结算</t>
  </si>
  <si>
    <t>伊犁州巩留县塔斯托别乡民族特色民俗风情街建设项目</t>
  </si>
  <si>
    <t>新建人行道1873平方米、停车场2811.75平方米、强弱电入地（线路管廊）1138米、路沿石1715.9米、照明设施42盏及其他附属设施建设</t>
  </si>
  <si>
    <t>塔斯托别乡</t>
  </si>
  <si>
    <t>伊犁州巩留县阿克吐别克镇齐那尔村便民桥建设项目</t>
  </si>
  <si>
    <t>宽6.5米，跨度12米便民桥1座及其附属设施。</t>
  </si>
  <si>
    <t>阿克吐别克镇齐那尔村</t>
  </si>
  <si>
    <t>阿克吐别克镇</t>
  </si>
  <si>
    <t>伊犁州巩留县阿克吐别克镇果蔬保鲜库建设项目</t>
  </si>
  <si>
    <t>阔尔吉勒尕村300吨果蔬保鲜库，哈雷社区300吨保鲜库。</t>
  </si>
  <si>
    <t>伊犁州巩留县阿克吐别克镇齐那尔村农副产品加工及仓储项目</t>
  </si>
  <si>
    <t>建设农产品加工及仓储用房3000平米及配套附属设施设备、场地硬化等。</t>
  </si>
  <si>
    <t>伊犁州巩留县吉尔格郎乡沙尕村恰西景区旅游道路建设项目</t>
  </si>
  <si>
    <t>恰西砂石路7公里及其附属设施。</t>
  </si>
  <si>
    <t>文旅局</t>
  </si>
  <si>
    <t>伊犁州巩留县吉尔格郞乡阔格尔森村天蕴渔业道路建设项目</t>
  </si>
  <si>
    <t>新建1.1公里*宽6米柏油路及附属设施。</t>
  </si>
  <si>
    <t>吉尔格郎乡阔格尔森村</t>
  </si>
  <si>
    <t>项目办</t>
  </si>
  <si>
    <t>伊犁州巩留县公共厕所建设项目</t>
  </si>
  <si>
    <t>全县各乡镇修建公共厕所3座及其附属设施</t>
  </si>
  <si>
    <t>伊犁州巩留县公共照明项目</t>
  </si>
  <si>
    <t>全县各乡镇采购路灯及安装相关设施</t>
  </si>
  <si>
    <t>库尔德宁镇塔克尔吐别克村</t>
  </si>
  <si>
    <t>伊犁州巩留县项目管理费项目</t>
  </si>
  <si>
    <t>当年下达的批次资金提取1%项目管理费，用与项目管理费用。</t>
  </si>
  <si>
    <t>②</t>
  </si>
  <si>
    <t>以工代赈</t>
  </si>
  <si>
    <t>伊犁州巩留县巩留镇黑水渠流域综合治理项目</t>
  </si>
  <si>
    <t>对黑水渠流域进行综合治理。</t>
  </si>
  <si>
    <t>巩留镇</t>
  </si>
  <si>
    <t>伊犁州巩留县阿克吐别克镇2025年中央财政乡村道路建设项目</t>
  </si>
  <si>
    <t>新建农村道路6公里及配套附属设施。</t>
  </si>
  <si>
    <t>伊犁州巩留县巩留镇牛场良种社区梯形农田灌溉渠及配套设施项目</t>
  </si>
  <si>
    <t>良种社区梯形农田灌溉渠3.61公里。</t>
  </si>
  <si>
    <t>③</t>
  </si>
  <si>
    <t>较少数民族发展资金</t>
  </si>
  <si>
    <t>伊犁州巩留县库尔德宁镇莫乎尔村布草洗涤项目</t>
  </si>
  <si>
    <t>新建布草洗涤厂房600平米及设备等相关附属。</t>
  </si>
  <si>
    <t>伊犁州巩留县阿克吐别克镇唐努尔村产业深加工项目</t>
  </si>
  <si>
    <t>新建200平米加工车间，60平米房屋改造等。</t>
  </si>
  <si>
    <t>低氟边销茶推广项目</t>
  </si>
  <si>
    <t>为监测户采购低氟边销茶并设立专柜。</t>
  </si>
  <si>
    <t>统战部</t>
  </si>
  <si>
    <t>④</t>
  </si>
  <si>
    <t>欠发达国营农牧场</t>
  </si>
  <si>
    <t>伊犁州巩留县牛场鑫牛社区肉制品加工厂提升改造建设项目</t>
  </si>
  <si>
    <t>新建厂房400平米，购置肉制品加工设备、新建冷库（200平米）一座及相关附属设施建设。</t>
  </si>
  <si>
    <t>牛场农牧业发展有限公司</t>
  </si>
  <si>
    <t>巩留县综合农场现代农业机械化引进项目</t>
  </si>
  <si>
    <t>引进新式大马力耕、磨、播种机、施肥机、收割机等农业机械。</t>
  </si>
  <si>
    <t>新巩综合农场有限责任公司</t>
  </si>
  <si>
    <t>(二）</t>
  </si>
  <si>
    <t>自治区第一批6</t>
  </si>
  <si>
    <t>伊犁州巩留县产业到户帮扶项目（跨州交通补助）</t>
  </si>
  <si>
    <t>乡村振兴科</t>
  </si>
  <si>
    <t>监测户75户每户补助2万元发展庭院经济。</t>
  </si>
  <si>
    <t>伊犁州巩留县改厕补助项目</t>
  </si>
  <si>
    <t>监测户，脱贫户发放500户改厕补助，每户补助2000元</t>
  </si>
  <si>
    <t>伊犁州巩留县房屋维修加固补助项目</t>
  </si>
  <si>
    <t>100户监测户脱贫户每户补助不超过2万元维修加固房屋</t>
  </si>
  <si>
    <t>乡村规划编制项目</t>
  </si>
  <si>
    <t>库尔德宁镇塔克吐别克村编制村庄规划</t>
  </si>
  <si>
    <t>(三）</t>
  </si>
  <si>
    <t>中央第二批7</t>
  </si>
  <si>
    <t>衔接资金5</t>
  </si>
  <si>
    <t>伊犁州巩留县2025年小额贴息贷款补助项目</t>
  </si>
  <si>
    <t>250户脱贫户、监测户申请小额贴息贷款，用于偿还利息。</t>
  </si>
  <si>
    <t>伊犁州巩留县渔业辅助设施建设项目</t>
  </si>
  <si>
    <t>PET网衣制作设备、循环水系统等设备。</t>
  </si>
  <si>
    <t>伊犁州巩留县2025年易地扶贫搬迁贴息补助</t>
  </si>
  <si>
    <t>易地扶贫搬迁贴息补助。</t>
  </si>
  <si>
    <t>伊犁州巩留县项目管理费项目（中央第二批）</t>
  </si>
  <si>
    <t>提取1%项目管理费，用与支付监理费、设计费等项目管理费用。</t>
  </si>
  <si>
    <t>伊犁州巩留县牛场巴本库热队农田灌溉渠建设项目</t>
  </si>
  <si>
    <t>新建农田灌溉渠3.5公里，配套相关附属设施。</t>
  </si>
  <si>
    <t>水利局</t>
  </si>
  <si>
    <t>较少数民族发展资金1</t>
  </si>
  <si>
    <t>伊犁州巩留县提克阿热克镇羊良种繁育场建设项目</t>
  </si>
  <si>
    <t>一是新建饲草料棚1座及附属设施、辅助设施水电空气能设备等</t>
  </si>
  <si>
    <t>提克阿热克镇</t>
  </si>
  <si>
    <t>欠发达国营农牧场1</t>
  </si>
  <si>
    <t>伊犁州巩留县综合农场农田建设项目</t>
  </si>
  <si>
    <t>土地平整、修建农田防渗渠、涵桥、农田路等配套设施</t>
  </si>
  <si>
    <t>（四）</t>
  </si>
  <si>
    <t>自治区第二批5</t>
  </si>
  <si>
    <t>伊犁州巩留县2025年改厕补助项目</t>
  </si>
  <si>
    <t>监测户，脱贫户发放1200户改厕补助，每户补助2000元。</t>
  </si>
  <si>
    <t>伊犁州库尔德宁镇曲如克便民桥建设项目</t>
  </si>
  <si>
    <t>新建库尔德宁镇曲如克便民桥一座及附属设施。</t>
  </si>
  <si>
    <t>伊犁州巩留县塔斯托别乡综农社区产业发展建设项目</t>
  </si>
  <si>
    <t>采购83.4m³不锈钢储酒罐、包装车间（全自动灌装线18工位）等相关配套设备</t>
  </si>
  <si>
    <t>伊犁州巩留县阿克吐别克镇产业深加工附属工程建设项目</t>
  </si>
  <si>
    <t>产业深加工发酵和称重设施设备，附属用房和能源储备用房及其他配套附属设施设。</t>
  </si>
  <si>
    <t>伊犁州巩留县项目管理费项目（自治区第二批）</t>
  </si>
  <si>
    <t>（五）</t>
  </si>
  <si>
    <t>州本级</t>
  </si>
  <si>
    <t>农村厕所革命项目</t>
  </si>
  <si>
    <r>
      <rPr>
        <sz val="8"/>
        <rFont val="宋体"/>
        <charset val="134"/>
      </rPr>
      <t>1802</t>
    </r>
    <r>
      <rPr>
        <sz val="8"/>
        <rFont val="宋体"/>
        <charset val="134"/>
      </rPr>
      <t>户改厕</t>
    </r>
  </si>
  <si>
    <r>
      <rPr>
        <sz val="8"/>
        <rFont val="宋体"/>
        <charset val="134"/>
      </rPr>
      <t>263</t>
    </r>
    <r>
      <rPr>
        <sz val="8"/>
        <rFont val="宋体"/>
        <charset val="134"/>
      </rPr>
      <t>户改厕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</si>
</sst>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ajor"/>
    </font>
    <font>
      <sz val="14"/>
      <name val="宋体"/>
      <charset val="134"/>
    </font>
    <font>
      <sz val="14"/>
      <name val="宋体"/>
      <charset val="134"/>
      <scheme val="major"/>
    </font>
    <font>
      <b/>
      <sz val="8"/>
      <name val="黑体"/>
      <charset val="134"/>
    </font>
    <font>
      <b/>
      <sz val="8"/>
      <name val="宋体"/>
      <charset val="134"/>
      <scheme val="major"/>
    </font>
    <font>
      <b/>
      <sz val="8"/>
      <name val="方正楷体_GBK"/>
      <charset val="134"/>
    </font>
    <font>
      <b/>
      <sz val="8"/>
      <name val="Calibri"/>
      <charset val="134"/>
    </font>
    <font>
      <b/>
      <sz val="8"/>
      <name val="Microsoft YaHei"/>
      <charset val="134"/>
    </font>
    <font>
      <sz val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49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left" vertical="center" wrapText="1"/>
    </xf>
    <xf numFmtId="10" fontId="6" fillId="0" borderId="3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1 2 2 2 10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0</xdr:colOff>
      <xdr:row>58</xdr:row>
      <xdr:rowOff>0</xdr:rowOff>
    </xdr:from>
    <xdr:to>
      <xdr:col>30</xdr:col>
      <xdr:colOff>228600</xdr:colOff>
      <xdr:row>58</xdr:row>
      <xdr:rowOff>270510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75745" y="22212300"/>
          <a:ext cx="228600" cy="270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E60"/>
  <sheetViews>
    <sheetView tabSelected="1" zoomScale="115" zoomScaleNormal="115" workbookViewId="0">
      <pane ySplit="2" topLeftCell="A3" activePane="bottomLeft" state="frozen"/>
      <selection/>
      <selection pane="bottomLeft" activeCell="A60" sqref="A60:H60"/>
    </sheetView>
  </sheetViews>
  <sheetFormatPr defaultColWidth="9" defaultRowHeight="9.6"/>
  <cols>
    <col min="1" max="1" width="6.10185185185185" style="2" customWidth="1"/>
    <col min="2" max="2" width="33.8981481481481" style="1" customWidth="1"/>
    <col min="3" max="3" width="35.7592592592593" style="5" customWidth="1"/>
    <col min="4" max="4" width="8.62962962962963" style="6" customWidth="1"/>
    <col min="5" max="5" width="9.81481481481481" style="7" customWidth="1"/>
    <col min="6" max="6" width="11.6296296296296" style="8" customWidth="1"/>
    <col min="7" max="7" width="10.6203703703704" style="9" customWidth="1"/>
    <col min="8" max="8" width="37.6018518518519" style="9" customWidth="1"/>
    <col min="9" max="9" width="11.1296296296296" style="1"/>
    <col min="10" max="28" width="9" style="1"/>
    <col min="29" max="29" width="10.25" style="1"/>
    <col min="30" max="16384" width="9" style="1"/>
  </cols>
  <sheetData>
    <row r="1" s="1" customFormat="1" ht="40" customHeight="1" spans="1:8">
      <c r="A1" s="10" t="s">
        <v>0</v>
      </c>
      <c r="B1" s="11"/>
      <c r="C1" s="11"/>
      <c r="D1" s="12"/>
      <c r="E1" s="13"/>
      <c r="F1" s="13"/>
      <c r="G1" s="14"/>
      <c r="H1" s="10"/>
    </row>
    <row r="2" s="2" customFormat="1" ht="38" customHeight="1" spans="1:8">
      <c r="A2" s="15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9" t="s">
        <v>6</v>
      </c>
      <c r="G2" s="20" t="s">
        <v>7</v>
      </c>
      <c r="H2" s="15" t="s">
        <v>8</v>
      </c>
    </row>
    <row r="3" s="3" customFormat="1" ht="31" customHeight="1" spans="1:8">
      <c r="A3" s="21" t="s">
        <v>9</v>
      </c>
      <c r="B3" s="22" t="s">
        <v>10</v>
      </c>
      <c r="C3" s="23"/>
      <c r="D3" s="24">
        <f>D4+D34+D41+D52+D58</f>
        <v>10880.5</v>
      </c>
      <c r="E3" s="25"/>
      <c r="F3" s="26"/>
      <c r="G3" s="27"/>
      <c r="H3" s="27"/>
    </row>
    <row r="4" s="3" customFormat="1" ht="31" customHeight="1" spans="1:8">
      <c r="A4" s="28" t="s">
        <v>11</v>
      </c>
      <c r="B4" s="29" t="s">
        <v>12</v>
      </c>
      <c r="C4" s="29"/>
      <c r="D4" s="24">
        <f>D5+D23+D27+D31</f>
        <v>7852</v>
      </c>
      <c r="E4" s="26"/>
      <c r="F4" s="30"/>
      <c r="G4" s="31"/>
      <c r="H4" s="31"/>
    </row>
    <row r="5" s="3" customFormat="1" ht="31" customHeight="1" spans="1:8">
      <c r="A5" s="32" t="s">
        <v>13</v>
      </c>
      <c r="B5" s="33" t="s">
        <v>14</v>
      </c>
      <c r="C5" s="34"/>
      <c r="D5" s="24">
        <f>D6+D7+D8+D9+D10+D11+D12+D13+D14+D15+D16+D17+D18+D19+D20+D21+D22</f>
        <v>5830</v>
      </c>
      <c r="E5" s="26"/>
      <c r="F5" s="30"/>
      <c r="G5" s="31"/>
      <c r="H5" s="31"/>
    </row>
    <row r="6" s="1" customFormat="1" ht="31" customHeight="1" spans="1:8">
      <c r="A6" s="15">
        <v>1</v>
      </c>
      <c r="B6" s="35" t="s">
        <v>15</v>
      </c>
      <c r="C6" s="35" t="s">
        <v>16</v>
      </c>
      <c r="D6" s="20">
        <v>1352</v>
      </c>
      <c r="E6" s="36" t="s">
        <v>17</v>
      </c>
      <c r="F6" s="36" t="s">
        <v>18</v>
      </c>
      <c r="G6" s="36" t="s">
        <v>18</v>
      </c>
      <c r="H6" s="37" t="s">
        <v>19</v>
      </c>
    </row>
    <row r="7" s="1" customFormat="1" ht="31" customHeight="1" spans="1:8">
      <c r="A7" s="15">
        <v>2</v>
      </c>
      <c r="B7" s="35" t="s">
        <v>20</v>
      </c>
      <c r="C7" s="35" t="s">
        <v>21</v>
      </c>
      <c r="D7" s="20">
        <v>500</v>
      </c>
      <c r="E7" s="36" t="s">
        <v>17</v>
      </c>
      <c r="F7" s="36" t="s">
        <v>18</v>
      </c>
      <c r="G7" s="36" t="s">
        <v>18</v>
      </c>
      <c r="H7" s="37" t="s">
        <v>19</v>
      </c>
    </row>
    <row r="8" s="1" customFormat="1" ht="31" customHeight="1" spans="1:8">
      <c r="A8" s="15">
        <v>3</v>
      </c>
      <c r="B8" s="35" t="s">
        <v>22</v>
      </c>
      <c r="C8" s="35" t="s">
        <v>23</v>
      </c>
      <c r="D8" s="20">
        <v>50</v>
      </c>
      <c r="E8" s="36" t="s">
        <v>17</v>
      </c>
      <c r="F8" s="36" t="s">
        <v>18</v>
      </c>
      <c r="G8" s="36" t="s">
        <v>18</v>
      </c>
      <c r="H8" s="37" t="s">
        <v>19</v>
      </c>
    </row>
    <row r="9" s="1" customFormat="1" ht="31" customHeight="1" spans="1:8">
      <c r="A9" s="15">
        <v>4</v>
      </c>
      <c r="B9" s="35" t="s">
        <v>24</v>
      </c>
      <c r="C9" s="35" t="s">
        <v>25</v>
      </c>
      <c r="D9" s="20">
        <v>210</v>
      </c>
      <c r="E9" s="36" t="s">
        <v>17</v>
      </c>
      <c r="F9" s="36" t="s">
        <v>18</v>
      </c>
      <c r="G9" s="36" t="s">
        <v>18</v>
      </c>
      <c r="H9" s="37" t="s">
        <v>19</v>
      </c>
    </row>
    <row r="10" s="1" customFormat="1" ht="31" customHeight="1" spans="1:8">
      <c r="A10" s="15">
        <v>5</v>
      </c>
      <c r="B10" s="35" t="s">
        <v>26</v>
      </c>
      <c r="C10" s="35" t="s">
        <v>27</v>
      </c>
      <c r="D10" s="20">
        <v>100</v>
      </c>
      <c r="E10" s="36" t="s">
        <v>28</v>
      </c>
      <c r="F10" s="36" t="s">
        <v>18</v>
      </c>
      <c r="G10" s="36" t="s">
        <v>18</v>
      </c>
      <c r="H10" s="37" t="s">
        <v>19</v>
      </c>
    </row>
    <row r="11" s="1" customFormat="1" ht="31" customHeight="1" spans="1:8">
      <c r="A11" s="15">
        <v>6</v>
      </c>
      <c r="B11" s="35" t="s">
        <v>29</v>
      </c>
      <c r="C11" s="35" t="s">
        <v>30</v>
      </c>
      <c r="D11" s="20">
        <v>500</v>
      </c>
      <c r="E11" s="36" t="s">
        <v>31</v>
      </c>
      <c r="F11" s="36" t="s">
        <v>32</v>
      </c>
      <c r="G11" s="37" t="s">
        <v>33</v>
      </c>
      <c r="H11" s="37" t="s">
        <v>34</v>
      </c>
    </row>
    <row r="12" s="1" customFormat="1" ht="31" customHeight="1" spans="1:8">
      <c r="A12" s="15">
        <v>7</v>
      </c>
      <c r="B12" s="35" t="s">
        <v>35</v>
      </c>
      <c r="C12" s="35" t="s">
        <v>36</v>
      </c>
      <c r="D12" s="20">
        <v>900</v>
      </c>
      <c r="E12" s="36" t="s">
        <v>37</v>
      </c>
      <c r="F12" s="36" t="s">
        <v>38</v>
      </c>
      <c r="G12" s="37" t="s">
        <v>33</v>
      </c>
      <c r="H12" s="37" t="s">
        <v>34</v>
      </c>
    </row>
    <row r="13" s="1" customFormat="1" ht="31" customHeight="1" spans="1:8">
      <c r="A13" s="15">
        <v>8</v>
      </c>
      <c r="B13" s="35" t="s">
        <v>39</v>
      </c>
      <c r="C13" s="35" t="s">
        <v>40</v>
      </c>
      <c r="D13" s="20">
        <v>150</v>
      </c>
      <c r="E13" s="36" t="s">
        <v>31</v>
      </c>
      <c r="F13" s="36" t="s">
        <v>41</v>
      </c>
      <c r="G13" s="37" t="s">
        <v>42</v>
      </c>
      <c r="H13" s="37" t="s">
        <v>43</v>
      </c>
    </row>
    <row r="14" s="4" customFormat="1" ht="31" customHeight="1" spans="1:8">
      <c r="A14" s="38">
        <v>9</v>
      </c>
      <c r="B14" s="39" t="s">
        <v>44</v>
      </c>
      <c r="C14" s="39" t="s">
        <v>45</v>
      </c>
      <c r="D14" s="19">
        <v>200</v>
      </c>
      <c r="E14" s="36" t="s">
        <v>31</v>
      </c>
      <c r="F14" s="36" t="s">
        <v>46</v>
      </c>
      <c r="G14" s="36" t="s">
        <v>46</v>
      </c>
      <c r="H14" s="37" t="s">
        <v>34</v>
      </c>
    </row>
    <row r="15" s="1" customFormat="1" ht="31" customHeight="1" spans="1:8">
      <c r="A15" s="15">
        <v>10</v>
      </c>
      <c r="B15" s="35" t="s">
        <v>47</v>
      </c>
      <c r="C15" s="35" t="s">
        <v>48</v>
      </c>
      <c r="D15" s="20">
        <v>100</v>
      </c>
      <c r="E15" s="36" t="s">
        <v>31</v>
      </c>
      <c r="F15" s="36" t="s">
        <v>49</v>
      </c>
      <c r="G15" s="37" t="s">
        <v>50</v>
      </c>
      <c r="H15" s="37" t="s">
        <v>34</v>
      </c>
    </row>
    <row r="16" s="1" customFormat="1" ht="31" customHeight="1" spans="1:8">
      <c r="A16" s="15">
        <v>11</v>
      </c>
      <c r="B16" s="35" t="s">
        <v>51</v>
      </c>
      <c r="C16" s="35" t="s">
        <v>52</v>
      </c>
      <c r="D16" s="20">
        <v>600</v>
      </c>
      <c r="E16" s="36" t="s">
        <v>31</v>
      </c>
      <c r="F16" s="36" t="s">
        <v>50</v>
      </c>
      <c r="G16" s="37" t="s">
        <v>50</v>
      </c>
      <c r="H16" s="37" t="s">
        <v>34</v>
      </c>
    </row>
    <row r="17" s="1" customFormat="1" ht="31" customHeight="1" spans="1:8">
      <c r="A17" s="15">
        <v>12</v>
      </c>
      <c r="B17" s="35" t="s">
        <v>53</v>
      </c>
      <c r="C17" s="35" t="s">
        <v>54</v>
      </c>
      <c r="D17" s="20">
        <v>500</v>
      </c>
      <c r="E17" s="36" t="s">
        <v>31</v>
      </c>
      <c r="F17" s="36" t="s">
        <v>49</v>
      </c>
      <c r="G17" s="37" t="s">
        <v>50</v>
      </c>
      <c r="H17" s="37" t="s">
        <v>34</v>
      </c>
    </row>
    <row r="18" s="1" customFormat="1" ht="31" customHeight="1" spans="1:8">
      <c r="A18" s="15">
        <v>13</v>
      </c>
      <c r="B18" s="35" t="s">
        <v>55</v>
      </c>
      <c r="C18" s="35" t="s">
        <v>56</v>
      </c>
      <c r="D18" s="20">
        <v>140</v>
      </c>
      <c r="E18" s="36" t="s">
        <v>31</v>
      </c>
      <c r="F18" s="36" t="s">
        <v>38</v>
      </c>
      <c r="G18" s="37" t="s">
        <v>57</v>
      </c>
      <c r="H18" s="37" t="s">
        <v>34</v>
      </c>
    </row>
    <row r="19" s="1" customFormat="1" ht="31" customHeight="1" spans="1:8">
      <c r="A19" s="15">
        <v>14</v>
      </c>
      <c r="B19" s="35" t="s">
        <v>58</v>
      </c>
      <c r="C19" s="35" t="s">
        <v>59</v>
      </c>
      <c r="D19" s="20">
        <v>90</v>
      </c>
      <c r="E19" s="36" t="s">
        <v>31</v>
      </c>
      <c r="F19" s="36" t="s">
        <v>60</v>
      </c>
      <c r="G19" s="37" t="s">
        <v>61</v>
      </c>
      <c r="H19" s="37" t="s">
        <v>34</v>
      </c>
    </row>
    <row r="20" s="1" customFormat="1" ht="31" customHeight="1" spans="1:8">
      <c r="A20" s="15">
        <v>15</v>
      </c>
      <c r="B20" s="35" t="s">
        <v>62</v>
      </c>
      <c r="C20" s="35" t="s">
        <v>63</v>
      </c>
      <c r="D20" s="20">
        <v>180</v>
      </c>
      <c r="E20" s="36" t="s">
        <v>31</v>
      </c>
      <c r="F20" s="36" t="s">
        <v>32</v>
      </c>
      <c r="G20" s="37" t="s">
        <v>61</v>
      </c>
      <c r="H20" s="37" t="s">
        <v>34</v>
      </c>
    </row>
    <row r="21" s="1" customFormat="1" ht="31" customHeight="1" spans="1:8">
      <c r="A21" s="15">
        <v>16</v>
      </c>
      <c r="B21" s="35" t="s">
        <v>64</v>
      </c>
      <c r="C21" s="35" t="s">
        <v>65</v>
      </c>
      <c r="D21" s="20">
        <v>200</v>
      </c>
      <c r="E21" s="36" t="s">
        <v>37</v>
      </c>
      <c r="F21" s="36" t="s">
        <v>66</v>
      </c>
      <c r="G21" s="37" t="s">
        <v>61</v>
      </c>
      <c r="H21" s="37" t="s">
        <v>34</v>
      </c>
    </row>
    <row r="22" s="1" customFormat="1" ht="31" customHeight="1" spans="1:8">
      <c r="A22" s="15">
        <v>17</v>
      </c>
      <c r="B22" s="35" t="s">
        <v>67</v>
      </c>
      <c r="C22" s="35" t="s">
        <v>68</v>
      </c>
      <c r="D22" s="20">
        <v>58</v>
      </c>
      <c r="E22" s="36" t="s">
        <v>28</v>
      </c>
      <c r="F22" s="36" t="s">
        <v>18</v>
      </c>
      <c r="G22" s="37" t="s">
        <v>61</v>
      </c>
      <c r="H22" s="37" t="s">
        <v>34</v>
      </c>
    </row>
    <row r="23" s="3" customFormat="1" ht="34" customHeight="1" spans="1:8">
      <c r="A23" s="32" t="s">
        <v>69</v>
      </c>
      <c r="B23" s="40" t="s">
        <v>70</v>
      </c>
      <c r="C23" s="41"/>
      <c r="D23" s="24">
        <f>SUM(D24:D26)</f>
        <v>1090</v>
      </c>
      <c r="E23" s="30"/>
      <c r="F23" s="30"/>
      <c r="G23" s="31"/>
      <c r="H23" s="31"/>
    </row>
    <row r="24" s="1" customFormat="1" ht="34" customHeight="1" spans="1:8">
      <c r="A24" s="15">
        <v>18</v>
      </c>
      <c r="B24" s="35" t="s">
        <v>71</v>
      </c>
      <c r="C24" s="35" t="s">
        <v>72</v>
      </c>
      <c r="D24" s="20">
        <v>290</v>
      </c>
      <c r="E24" s="36" t="s">
        <v>31</v>
      </c>
      <c r="F24" s="36" t="s">
        <v>73</v>
      </c>
      <c r="G24" s="37" t="s">
        <v>73</v>
      </c>
      <c r="H24" s="37" t="s">
        <v>34</v>
      </c>
    </row>
    <row r="25" s="1" customFormat="1" ht="34" customHeight="1" spans="1:8">
      <c r="A25" s="15">
        <v>19</v>
      </c>
      <c r="B25" s="35" t="s">
        <v>74</v>
      </c>
      <c r="C25" s="35" t="s">
        <v>75</v>
      </c>
      <c r="D25" s="20">
        <v>400</v>
      </c>
      <c r="E25" s="36" t="s">
        <v>31</v>
      </c>
      <c r="F25" s="36" t="s">
        <v>50</v>
      </c>
      <c r="G25" s="37" t="s">
        <v>50</v>
      </c>
      <c r="H25" s="37" t="s">
        <v>34</v>
      </c>
    </row>
    <row r="26" s="1" customFormat="1" ht="34" customHeight="1" spans="1:8">
      <c r="A26" s="15">
        <v>20</v>
      </c>
      <c r="B26" s="35" t="s">
        <v>76</v>
      </c>
      <c r="C26" s="35" t="s">
        <v>77</v>
      </c>
      <c r="D26" s="20">
        <v>400</v>
      </c>
      <c r="E26" s="36" t="s">
        <v>31</v>
      </c>
      <c r="F26" s="36" t="s">
        <v>73</v>
      </c>
      <c r="G26" s="37" t="s">
        <v>73</v>
      </c>
      <c r="H26" s="37" t="s">
        <v>34</v>
      </c>
    </row>
    <row r="27" s="3" customFormat="1" ht="34" customHeight="1" spans="1:8">
      <c r="A27" s="32" t="s">
        <v>78</v>
      </c>
      <c r="B27" s="40" t="s">
        <v>79</v>
      </c>
      <c r="C27" s="41"/>
      <c r="D27" s="24">
        <f>SUM(D28:D30)</f>
        <v>612</v>
      </c>
      <c r="E27" s="30"/>
      <c r="F27" s="30"/>
      <c r="G27" s="31"/>
      <c r="H27" s="31"/>
    </row>
    <row r="28" s="1" customFormat="1" ht="34" customHeight="1" spans="1:8">
      <c r="A28" s="15">
        <v>21</v>
      </c>
      <c r="B28" s="35" t="s">
        <v>80</v>
      </c>
      <c r="C28" s="35" t="s">
        <v>81</v>
      </c>
      <c r="D28" s="20">
        <v>300</v>
      </c>
      <c r="E28" s="36" t="s">
        <v>31</v>
      </c>
      <c r="F28" s="36" t="s">
        <v>32</v>
      </c>
      <c r="G28" s="37" t="s">
        <v>32</v>
      </c>
      <c r="H28" s="37" t="s">
        <v>34</v>
      </c>
    </row>
    <row r="29" s="1" customFormat="1" ht="34" customHeight="1" spans="1:8">
      <c r="A29" s="15">
        <v>22</v>
      </c>
      <c r="B29" s="35" t="s">
        <v>82</v>
      </c>
      <c r="C29" s="35" t="s">
        <v>83</v>
      </c>
      <c r="D29" s="20">
        <v>307.32</v>
      </c>
      <c r="E29" s="36" t="s">
        <v>31</v>
      </c>
      <c r="F29" s="36" t="s">
        <v>42</v>
      </c>
      <c r="G29" s="37" t="s">
        <v>42</v>
      </c>
      <c r="H29" s="37" t="s">
        <v>34</v>
      </c>
    </row>
    <row r="30" s="1" customFormat="1" ht="34" customHeight="1" spans="1:8">
      <c r="A30" s="15">
        <v>23</v>
      </c>
      <c r="B30" s="35" t="s">
        <v>84</v>
      </c>
      <c r="C30" s="35" t="s">
        <v>85</v>
      </c>
      <c r="D30" s="20">
        <v>4.68</v>
      </c>
      <c r="E30" s="36" t="s">
        <v>37</v>
      </c>
      <c r="F30" s="36" t="s">
        <v>18</v>
      </c>
      <c r="G30" s="37" t="s">
        <v>86</v>
      </c>
      <c r="H30" s="37" t="s">
        <v>19</v>
      </c>
    </row>
    <row r="31" s="3" customFormat="1" ht="34" customHeight="1" spans="1:8">
      <c r="A31" s="42" t="s">
        <v>87</v>
      </c>
      <c r="B31" s="40" t="s">
        <v>88</v>
      </c>
      <c r="C31" s="41"/>
      <c r="D31" s="24">
        <f>D32+D33</f>
        <v>320</v>
      </c>
      <c r="E31" s="30"/>
      <c r="F31" s="30"/>
      <c r="G31" s="31"/>
      <c r="H31" s="31"/>
    </row>
    <row r="32" s="1" customFormat="1" ht="34" customHeight="1" spans="1:8">
      <c r="A32" s="15">
        <v>24</v>
      </c>
      <c r="B32" s="35" t="s">
        <v>89</v>
      </c>
      <c r="C32" s="35" t="s">
        <v>90</v>
      </c>
      <c r="D32" s="20">
        <v>178</v>
      </c>
      <c r="E32" s="36" t="s">
        <v>31</v>
      </c>
      <c r="F32" s="36" t="s">
        <v>91</v>
      </c>
      <c r="G32" s="15" t="s">
        <v>61</v>
      </c>
      <c r="H32" s="37" t="s">
        <v>34</v>
      </c>
    </row>
    <row r="33" s="1" customFormat="1" ht="34" customHeight="1" spans="1:8">
      <c r="A33" s="15">
        <v>25</v>
      </c>
      <c r="B33" s="35" t="s">
        <v>92</v>
      </c>
      <c r="C33" s="35" t="s">
        <v>93</v>
      </c>
      <c r="D33" s="20">
        <v>142</v>
      </c>
      <c r="E33" s="36" t="s">
        <v>37</v>
      </c>
      <c r="F33" s="36" t="s">
        <v>94</v>
      </c>
      <c r="G33" s="15" t="s">
        <v>61</v>
      </c>
      <c r="H33" s="37" t="s">
        <v>34</v>
      </c>
    </row>
    <row r="34" s="3" customFormat="1" ht="34" customHeight="1" spans="1:8">
      <c r="A34" s="28" t="s">
        <v>95</v>
      </c>
      <c r="B34" s="43" t="s">
        <v>96</v>
      </c>
      <c r="C34" s="40"/>
      <c r="D34" s="27">
        <f>SUM(D35:D40)</f>
        <v>1110</v>
      </c>
      <c r="E34" s="44"/>
      <c r="F34" s="44"/>
      <c r="G34" s="31"/>
      <c r="H34" s="31"/>
    </row>
    <row r="35" ht="34" customHeight="1" spans="1:8">
      <c r="A35" s="45">
        <v>26</v>
      </c>
      <c r="B35" s="46" t="s">
        <v>97</v>
      </c>
      <c r="C35" s="35" t="s">
        <v>16</v>
      </c>
      <c r="D35" s="20">
        <f>344+150+100+25+10</f>
        <v>629</v>
      </c>
      <c r="E35" s="15" t="s">
        <v>17</v>
      </c>
      <c r="F35" s="36" t="s">
        <v>18</v>
      </c>
      <c r="G35" s="37" t="s">
        <v>98</v>
      </c>
      <c r="H35" s="37" t="s">
        <v>19</v>
      </c>
    </row>
    <row r="36" ht="34" customHeight="1" spans="1:8">
      <c r="A36" s="45">
        <v>27</v>
      </c>
      <c r="B36" s="46" t="s">
        <v>20</v>
      </c>
      <c r="C36" s="46" t="s">
        <v>99</v>
      </c>
      <c r="D36" s="20">
        <v>150</v>
      </c>
      <c r="E36" s="15" t="s">
        <v>17</v>
      </c>
      <c r="F36" s="36" t="s">
        <v>18</v>
      </c>
      <c r="G36" s="37" t="s">
        <v>98</v>
      </c>
      <c r="H36" s="37" t="s">
        <v>19</v>
      </c>
    </row>
    <row r="37" ht="34" customHeight="1" spans="1:8">
      <c r="A37" s="45">
        <v>28</v>
      </c>
      <c r="B37" s="46" t="s">
        <v>100</v>
      </c>
      <c r="C37" s="46" t="s">
        <v>101</v>
      </c>
      <c r="D37" s="20">
        <v>100</v>
      </c>
      <c r="E37" s="15" t="s">
        <v>17</v>
      </c>
      <c r="F37" s="36" t="s">
        <v>18</v>
      </c>
      <c r="G37" s="37" t="s">
        <v>98</v>
      </c>
      <c r="H37" s="37" t="s">
        <v>19</v>
      </c>
    </row>
    <row r="38" ht="34" customHeight="1" spans="1:8">
      <c r="A38" s="45">
        <v>29</v>
      </c>
      <c r="B38" s="46" t="s">
        <v>102</v>
      </c>
      <c r="C38" s="46" t="s">
        <v>103</v>
      </c>
      <c r="D38" s="20">
        <v>200</v>
      </c>
      <c r="E38" s="15" t="s">
        <v>17</v>
      </c>
      <c r="F38" s="36" t="s">
        <v>18</v>
      </c>
      <c r="G38" s="37" t="s">
        <v>98</v>
      </c>
      <c r="H38" s="37" t="s">
        <v>19</v>
      </c>
    </row>
    <row r="39" ht="34" customHeight="1" spans="1:8">
      <c r="A39" s="45">
        <v>30</v>
      </c>
      <c r="B39" s="46" t="s">
        <v>104</v>
      </c>
      <c r="C39" s="46" t="s">
        <v>105</v>
      </c>
      <c r="D39" s="20">
        <v>20</v>
      </c>
      <c r="E39" s="15" t="s">
        <v>37</v>
      </c>
      <c r="F39" s="36" t="s">
        <v>18</v>
      </c>
      <c r="G39" s="37" t="s">
        <v>98</v>
      </c>
      <c r="H39" s="37" t="s">
        <v>19</v>
      </c>
    </row>
    <row r="40" ht="34" customHeight="1" spans="1:8">
      <c r="A40" s="45">
        <v>31</v>
      </c>
      <c r="B40" s="46" t="s">
        <v>67</v>
      </c>
      <c r="C40" s="35" t="s">
        <v>68</v>
      </c>
      <c r="D40" s="20">
        <v>11</v>
      </c>
      <c r="E40" s="15" t="s">
        <v>28</v>
      </c>
      <c r="F40" s="36" t="s">
        <v>18</v>
      </c>
      <c r="G40" s="15" t="s">
        <v>61</v>
      </c>
      <c r="H40" s="37" t="s">
        <v>34</v>
      </c>
    </row>
    <row r="41" s="3" customFormat="1" ht="24" customHeight="1" spans="1:8">
      <c r="A41" s="28" t="s">
        <v>106</v>
      </c>
      <c r="B41" s="43" t="s">
        <v>107</v>
      </c>
      <c r="C41" s="47" t="e">
        <f>#REF!+#REF!</f>
        <v>#REF!</v>
      </c>
      <c r="D41" s="48">
        <f>D42+D48+D50</f>
        <v>795</v>
      </c>
      <c r="E41" s="26"/>
      <c r="F41" s="30"/>
      <c r="G41" s="31"/>
      <c r="H41" s="31"/>
    </row>
    <row r="42" s="3" customFormat="1" ht="24" customHeight="1" spans="1:8">
      <c r="A42" s="32" t="s">
        <v>13</v>
      </c>
      <c r="B42" s="49" t="s">
        <v>108</v>
      </c>
      <c r="C42" s="40"/>
      <c r="D42" s="48">
        <f>D43+D44+D45+D46+D47</f>
        <v>652</v>
      </c>
      <c r="E42" s="48"/>
      <c r="F42" s="48"/>
      <c r="G42" s="48"/>
      <c r="H42" s="48"/>
    </row>
    <row r="43" s="1" customFormat="1" ht="24" customHeight="1" spans="1:8">
      <c r="A43" s="50">
        <v>32</v>
      </c>
      <c r="B43" s="46" t="s">
        <v>109</v>
      </c>
      <c r="C43" s="46" t="s">
        <v>110</v>
      </c>
      <c r="D43" s="20">
        <v>200</v>
      </c>
      <c r="E43" s="15" t="s">
        <v>17</v>
      </c>
      <c r="F43" s="36" t="s">
        <v>18</v>
      </c>
      <c r="G43" s="36" t="s">
        <v>18</v>
      </c>
      <c r="H43" s="37" t="s">
        <v>19</v>
      </c>
    </row>
    <row r="44" s="1" customFormat="1" ht="31" customHeight="1" spans="1:8">
      <c r="A44" s="50">
        <v>33</v>
      </c>
      <c r="B44" s="35" t="s">
        <v>111</v>
      </c>
      <c r="C44" s="35" t="s">
        <v>112</v>
      </c>
      <c r="D44" s="20">
        <v>200</v>
      </c>
      <c r="E44" s="15" t="s">
        <v>37</v>
      </c>
      <c r="F44" s="36" t="s">
        <v>38</v>
      </c>
      <c r="G44" s="36" t="s">
        <v>38</v>
      </c>
      <c r="H44" s="37" t="s">
        <v>43</v>
      </c>
    </row>
    <row r="45" s="1" customFormat="1" ht="24" customHeight="1" spans="1:8">
      <c r="A45" s="50">
        <v>34</v>
      </c>
      <c r="B45" s="46" t="s">
        <v>113</v>
      </c>
      <c r="C45" s="46" t="s">
        <v>114</v>
      </c>
      <c r="D45" s="20">
        <v>11.7</v>
      </c>
      <c r="E45" s="15" t="s">
        <v>17</v>
      </c>
      <c r="F45" s="36" t="s">
        <v>18</v>
      </c>
      <c r="G45" s="36" t="s">
        <v>18</v>
      </c>
      <c r="H45" s="37" t="s">
        <v>19</v>
      </c>
    </row>
    <row r="46" s="1" customFormat="1" ht="24" customHeight="1" spans="1:8">
      <c r="A46" s="50">
        <v>35</v>
      </c>
      <c r="B46" s="46" t="s">
        <v>115</v>
      </c>
      <c r="C46" s="46" t="s">
        <v>116</v>
      </c>
      <c r="D46" s="20">
        <v>7</v>
      </c>
      <c r="E46" s="15" t="s">
        <v>28</v>
      </c>
      <c r="F46" s="36" t="s">
        <v>18</v>
      </c>
      <c r="G46" s="36" t="s">
        <v>18</v>
      </c>
      <c r="H46" s="37" t="s">
        <v>19</v>
      </c>
    </row>
    <row r="47" s="1" customFormat="1" ht="24" customHeight="1" spans="1:8">
      <c r="A47" s="50">
        <v>36</v>
      </c>
      <c r="B47" s="46" t="s">
        <v>117</v>
      </c>
      <c r="C47" s="46" t="s">
        <v>118</v>
      </c>
      <c r="D47" s="20">
        <f>232.35+0.95</f>
        <v>233.3</v>
      </c>
      <c r="E47" s="36" t="s">
        <v>31</v>
      </c>
      <c r="F47" s="36" t="s">
        <v>119</v>
      </c>
      <c r="G47" s="36" t="s">
        <v>119</v>
      </c>
      <c r="H47" s="37" t="s">
        <v>34</v>
      </c>
    </row>
    <row r="48" s="3" customFormat="1" ht="24" customHeight="1" spans="1:8">
      <c r="A48" s="32" t="s">
        <v>69</v>
      </c>
      <c r="B48" s="40" t="s">
        <v>120</v>
      </c>
      <c r="C48" s="41"/>
      <c r="D48" s="48">
        <f>D49</f>
        <v>99</v>
      </c>
      <c r="E48" s="30"/>
      <c r="F48" s="30"/>
      <c r="G48" s="31"/>
      <c r="H48" s="31"/>
    </row>
    <row r="49" s="1" customFormat="1" ht="24" customHeight="1" spans="1:31">
      <c r="A49" s="15">
        <v>37</v>
      </c>
      <c r="B49" s="46" t="s">
        <v>121</v>
      </c>
      <c r="C49" s="46" t="s">
        <v>122</v>
      </c>
      <c r="D49" s="51">
        <v>99</v>
      </c>
      <c r="E49" s="15" t="s">
        <v>37</v>
      </c>
      <c r="F49" s="36" t="s">
        <v>123</v>
      </c>
      <c r="G49" s="36" t="s">
        <v>123</v>
      </c>
      <c r="H49" s="37" t="s">
        <v>34</v>
      </c>
    </row>
    <row r="50" s="3" customFormat="1" ht="24" customHeight="1" spans="1:31">
      <c r="A50" s="32" t="s">
        <v>78</v>
      </c>
      <c r="B50" s="40" t="s">
        <v>124</v>
      </c>
      <c r="C50" s="41"/>
      <c r="D50" s="24">
        <f>D51</f>
        <v>44</v>
      </c>
      <c r="E50" s="30"/>
      <c r="F50" s="30"/>
      <c r="G50" s="31"/>
      <c r="H50" s="31"/>
    </row>
    <row r="51" s="1" customFormat="1" ht="24" customHeight="1" spans="1:31">
      <c r="A51" s="50">
        <v>38</v>
      </c>
      <c r="B51" s="46" t="s">
        <v>125</v>
      </c>
      <c r="C51" s="46" t="s">
        <v>126</v>
      </c>
      <c r="D51" s="51">
        <v>44</v>
      </c>
      <c r="E51" s="15" t="s">
        <v>37</v>
      </c>
      <c r="F51" s="36" t="s">
        <v>94</v>
      </c>
      <c r="G51" s="36" t="s">
        <v>33</v>
      </c>
      <c r="H51" s="37" t="s">
        <v>34</v>
      </c>
    </row>
    <row r="52" s="3" customFormat="1" ht="24" customHeight="1" spans="1:31">
      <c r="A52" s="28" t="s">
        <v>127</v>
      </c>
      <c r="B52" s="40" t="s">
        <v>128</v>
      </c>
      <c r="C52" s="40"/>
      <c r="D52" s="26">
        <f>SUM(D53:D57)</f>
        <v>917</v>
      </c>
      <c r="E52" s="44"/>
      <c r="F52" s="44"/>
      <c r="G52" s="31"/>
      <c r="H52" s="31"/>
    </row>
    <row r="53" s="1" customFormat="1" ht="24" customHeight="1" spans="1:31">
      <c r="A53" s="15">
        <v>39</v>
      </c>
      <c r="B53" s="46" t="s">
        <v>129</v>
      </c>
      <c r="C53" s="46" t="s">
        <v>130</v>
      </c>
      <c r="D53" s="20">
        <v>240</v>
      </c>
      <c r="E53" s="15" t="s">
        <v>17</v>
      </c>
      <c r="F53" s="36" t="s">
        <v>18</v>
      </c>
      <c r="G53" s="36" t="s">
        <v>18</v>
      </c>
      <c r="H53" s="37" t="s">
        <v>19</v>
      </c>
    </row>
    <row r="54" s="1" customFormat="1" ht="24" customHeight="1" spans="1:31">
      <c r="A54" s="15">
        <v>40</v>
      </c>
      <c r="B54" s="46" t="s">
        <v>131</v>
      </c>
      <c r="C54" s="46" t="s">
        <v>132</v>
      </c>
      <c r="D54" s="20">
        <v>49</v>
      </c>
      <c r="E54" s="36" t="s">
        <v>31</v>
      </c>
      <c r="F54" s="36" t="s">
        <v>32</v>
      </c>
      <c r="G54" s="36" t="s">
        <v>32</v>
      </c>
      <c r="H54" s="37" t="s">
        <v>34</v>
      </c>
    </row>
    <row r="55" s="1" customFormat="1" ht="24" customHeight="1" spans="1:31">
      <c r="A55" s="15">
        <v>41</v>
      </c>
      <c r="B55" s="46" t="s">
        <v>133</v>
      </c>
      <c r="C55" s="46" t="s">
        <v>134</v>
      </c>
      <c r="D55" s="20">
        <v>319</v>
      </c>
      <c r="E55" s="15" t="s">
        <v>37</v>
      </c>
      <c r="F55" s="36" t="s">
        <v>46</v>
      </c>
      <c r="G55" s="36" t="s">
        <v>46</v>
      </c>
      <c r="H55" s="37" t="s">
        <v>43</v>
      </c>
    </row>
    <row r="56" s="1" customFormat="1" ht="24" customHeight="1" spans="1:31">
      <c r="A56" s="15">
        <v>42</v>
      </c>
      <c r="B56" s="46" t="s">
        <v>135</v>
      </c>
      <c r="C56" s="46" t="s">
        <v>136</v>
      </c>
      <c r="D56" s="20">
        <v>300</v>
      </c>
      <c r="E56" s="36" t="s">
        <v>31</v>
      </c>
      <c r="F56" s="36" t="s">
        <v>50</v>
      </c>
      <c r="G56" s="36" t="s">
        <v>50</v>
      </c>
      <c r="H56" s="37" t="s">
        <v>34</v>
      </c>
    </row>
    <row r="57" s="1" customFormat="1" ht="24" customHeight="1" spans="1:31">
      <c r="A57" s="52">
        <v>43</v>
      </c>
      <c r="B57" s="53" t="s">
        <v>137</v>
      </c>
      <c r="C57" s="53" t="s">
        <v>116</v>
      </c>
      <c r="D57" s="54">
        <v>9</v>
      </c>
      <c r="E57" s="52" t="s">
        <v>28</v>
      </c>
      <c r="F57" s="55" t="s">
        <v>18</v>
      </c>
      <c r="G57" s="55" t="s">
        <v>18</v>
      </c>
      <c r="H57" s="56" t="s">
        <v>34</v>
      </c>
    </row>
    <row r="58" s="3" customFormat="1" ht="24" customHeight="1" spans="1:31">
      <c r="A58" s="28" t="s">
        <v>138</v>
      </c>
      <c r="B58" s="40" t="s">
        <v>139</v>
      </c>
      <c r="C58" s="40"/>
      <c r="D58" s="26">
        <f>D59+D60</f>
        <v>206.5</v>
      </c>
      <c r="E58" s="44"/>
      <c r="F58" s="44"/>
      <c r="G58" s="31"/>
      <c r="H58" s="31"/>
    </row>
    <row r="59" s="1" customFormat="1" ht="24" customHeight="1" spans="1:31">
      <c r="A59" s="52">
        <v>44</v>
      </c>
      <c r="B59" s="53" t="s">
        <v>140</v>
      </c>
      <c r="C59" s="53" t="s">
        <v>141</v>
      </c>
      <c r="D59" s="54">
        <v>180.2</v>
      </c>
      <c r="E59" s="52" t="s">
        <v>17</v>
      </c>
      <c r="F59" s="55" t="s">
        <v>18</v>
      </c>
      <c r="G59" s="55" t="s">
        <v>18</v>
      </c>
      <c r="H59" s="56" t="s">
        <v>19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>
        <v>180.2</v>
      </c>
      <c r="AD59" s="1">
        <v>0</v>
      </c>
      <c r="AE59" s="1" t="e">
        <f>AC59/G59</f>
        <v>#VALUE!</v>
      </c>
    </row>
    <row r="60" s="1" customFormat="1" ht="24" customHeight="1" spans="1:31">
      <c r="A60" s="15">
        <v>45</v>
      </c>
      <c r="B60" s="46" t="s">
        <v>140</v>
      </c>
      <c r="C60" s="46" t="s">
        <v>142</v>
      </c>
      <c r="D60" s="20">
        <v>26.3</v>
      </c>
      <c r="E60" s="15" t="s">
        <v>17</v>
      </c>
      <c r="F60" s="36" t="s">
        <v>18</v>
      </c>
      <c r="G60" s="36" t="s">
        <v>18</v>
      </c>
      <c r="H60" s="37" t="s">
        <v>19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>
        <v>26.3</v>
      </c>
      <c r="AD60" s="1">
        <v>0</v>
      </c>
      <c r="AE60" s="1" t="e">
        <f>AC60/G60</f>
        <v>#VALUE!</v>
      </c>
    </row>
  </sheetData>
  <autoFilter xmlns:etc="http://www.wps.cn/officeDocument/2017/etCustomData" ref="A2:XBE60" etc:filterBottomFollowUsedRange="0">
    <extLst/>
  </autoFilter>
  <mergeCells count="4">
    <mergeCell ref="A1:H1"/>
    <mergeCell ref="B3:C3"/>
    <mergeCell ref="B4:C4"/>
    <mergeCell ref="B5:C5"/>
  </mergeCells>
  <conditionalFormatting sqref="B52">
    <cfRule type="duplicateValues" dxfId="0" priority="60"/>
  </conditionalFormatting>
  <conditionalFormatting sqref="B58">
    <cfRule type="duplicateValues" dxfId="0" priority="1"/>
  </conditionalFormatting>
  <conditionalFormatting sqref="B32:B34">
    <cfRule type="duplicateValues" dxfId="0" priority="94"/>
  </conditionalFormatting>
  <conditionalFormatting sqref="C41:C42">
    <cfRule type="duplicateValues" dxfId="0" priority="61"/>
  </conditionalFormatting>
  <printOptions horizontalCentered="1" verticalCentered="1"/>
  <pageMargins left="0.2125" right="0.2125" top="0.2125" bottom="0.2125" header="0" footer="0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2024-07-27T04:22:00Z</dcterms:created>
  <dcterms:modified xsi:type="dcterms:W3CDTF">2025-12-29T09:06:55Z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28FBFDB26D674D3C83541886F647B9D0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